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33600" windowHeight="189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5" i="1" l="1"/>
  <c r="F45" i="1"/>
  <c r="I43" i="1"/>
  <c r="G42" i="1"/>
  <c r="F43" i="1"/>
  <c r="G43" i="1"/>
  <c r="G44" i="1"/>
  <c r="F44" i="1"/>
  <c r="F42" i="1"/>
  <c r="F41" i="1"/>
  <c r="F36" i="1"/>
  <c r="F37" i="1"/>
  <c r="F38" i="1"/>
  <c r="F39" i="1"/>
  <c r="F40" i="1"/>
  <c r="F35" i="1"/>
  <c r="I36" i="1"/>
  <c r="I37" i="1"/>
  <c r="I38" i="1"/>
  <c r="I39" i="1"/>
  <c r="I40" i="1"/>
  <c r="I41" i="1"/>
  <c r="I35" i="1"/>
  <c r="G41" i="1"/>
  <c r="C41" i="1"/>
  <c r="G40" i="1"/>
  <c r="D40" i="1"/>
  <c r="D41" i="1"/>
  <c r="D42" i="1"/>
  <c r="D43" i="1"/>
  <c r="D44" i="1"/>
  <c r="D45" i="1"/>
  <c r="D39" i="1"/>
  <c r="H39" i="1"/>
  <c r="G39" i="1"/>
  <c r="G38" i="1"/>
  <c r="G37" i="1"/>
  <c r="G36" i="1"/>
  <c r="H36" i="1"/>
  <c r="G35" i="1"/>
  <c r="H37" i="1"/>
  <c r="H38" i="1"/>
  <c r="H40" i="1"/>
  <c r="H41" i="1"/>
  <c r="H42" i="1"/>
  <c r="H43" i="1"/>
  <c r="H44" i="1"/>
  <c r="H45" i="1"/>
  <c r="H35" i="1"/>
  <c r="E45" i="1"/>
  <c r="E39" i="1"/>
  <c r="E40" i="1"/>
  <c r="E41" i="1"/>
  <c r="E42" i="1"/>
  <c r="E43" i="1"/>
  <c r="E44" i="1"/>
  <c r="E38" i="1"/>
  <c r="E37" i="1"/>
  <c r="E36" i="1"/>
  <c r="E35" i="1"/>
  <c r="C45" i="1"/>
  <c r="C44" i="1"/>
  <c r="C43" i="1"/>
  <c r="C42" i="1"/>
  <c r="C40" i="1"/>
  <c r="C39" i="1"/>
  <c r="C38" i="1"/>
  <c r="C37" i="1"/>
  <c r="C36" i="1"/>
  <c r="C35" i="1"/>
  <c r="B23" i="1"/>
  <c r="B22" i="1"/>
  <c r="B21" i="1"/>
  <c r="B20" i="1"/>
  <c r="B18" i="1"/>
  <c r="B17" i="1"/>
  <c r="B15" i="1"/>
  <c r="B14" i="1"/>
  <c r="B13" i="1"/>
  <c r="B19" i="1"/>
  <c r="C19" i="1"/>
  <c r="C14" i="1"/>
  <c r="D14" i="1"/>
  <c r="E14" i="1"/>
  <c r="F14" i="1"/>
  <c r="C15" i="1"/>
  <c r="D15" i="1"/>
  <c r="E15" i="1"/>
  <c r="F15" i="1"/>
  <c r="F16" i="1"/>
  <c r="C17" i="1"/>
  <c r="D17" i="1"/>
  <c r="E17" i="1"/>
  <c r="F17" i="1"/>
  <c r="C18" i="1"/>
  <c r="D18" i="1"/>
  <c r="E18" i="1"/>
  <c r="F18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13" i="1"/>
  <c r="D13" i="1"/>
  <c r="E13" i="1"/>
  <c r="F13" i="1"/>
  <c r="E16" i="1"/>
  <c r="B2" i="1"/>
  <c r="B5" i="1"/>
  <c r="B4" i="1"/>
  <c r="B3" i="1"/>
  <c r="B16" i="1"/>
  <c r="C16" i="1"/>
  <c r="D16" i="1"/>
</calcChain>
</file>

<file path=xl/sharedStrings.xml><?xml version="1.0" encoding="utf-8"?>
<sst xmlns="http://schemas.openxmlformats.org/spreadsheetml/2006/main" count="29" uniqueCount="24">
  <si>
    <t>Exercício 1</t>
  </si>
  <si>
    <t>A</t>
  </si>
  <si>
    <t>B</t>
  </si>
  <si>
    <t>C</t>
  </si>
  <si>
    <t>D</t>
  </si>
  <si>
    <t>Ricardo Gaspar</t>
  </si>
  <si>
    <t>Nº 35377</t>
  </si>
  <si>
    <t>V1 (V)</t>
  </si>
  <si>
    <t>R1 (KOhm)</t>
  </si>
  <si>
    <t>ID1 correcto (mA)</t>
  </si>
  <si>
    <t>ID1 calculado (mA)</t>
  </si>
  <si>
    <t>ID2 calculado (mA)</t>
  </si>
  <si>
    <t>ID2 correcto (mA)</t>
  </si>
  <si>
    <t>ID correcto (mA)</t>
  </si>
  <si>
    <t>R2 (KOhm)</t>
  </si>
  <si>
    <t>Exercício 2</t>
  </si>
  <si>
    <t>Vz (V)</t>
  </si>
  <si>
    <t>ID calculado (mA)</t>
  </si>
  <si>
    <t>V1 alterado (V)</t>
  </si>
  <si>
    <t>Nota: Quando a tensão é negativa, eu optei por virar a fonte. Assim o díodo funciona a 0,6V.</t>
  </si>
  <si>
    <t>Vz funcionamento (V)</t>
  </si>
  <si>
    <t>I1 (mA)</t>
  </si>
  <si>
    <t>I2 (mA)</t>
  </si>
  <si>
    <t>Está ao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</si>
</sst>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3" workbookViewId="0">
      <selection activeCell="G46" sqref="G46"/>
    </sheetView>
  </sheetViews>
  <sheetFormatPr baseColWidth="10" defaultRowHeight="15" x14ac:dyDescent="0"/>
  <cols>
    <col min="1" max="1" width="13.83203125" bestFit="1" customWidth="1"/>
    <col min="2" max="2" width="13.5" bestFit="1" customWidth="1"/>
    <col min="3" max="3" width="22.1640625" customWidth="1"/>
    <col min="4" max="4" width="18.83203125" bestFit="1" customWidth="1"/>
    <col min="5" max="6" width="17" bestFit="1" customWidth="1"/>
    <col min="7" max="7" width="16" bestFit="1" customWidth="1"/>
    <col min="8" max="8" width="15.83203125" bestFit="1" customWidth="1"/>
    <col min="9" max="9" width="15" bestFit="1" customWidth="1"/>
  </cols>
  <sheetData>
    <row r="1" spans="1:6">
      <c r="A1" s="1" t="s">
        <v>5</v>
      </c>
      <c r="B1" s="1" t="s">
        <v>6</v>
      </c>
    </row>
    <row r="2" spans="1:6">
      <c r="A2" s="1" t="s">
        <v>1</v>
      </c>
      <c r="B2" s="1">
        <f>2+7</f>
        <v>9</v>
      </c>
      <c r="C2" s="1"/>
    </row>
    <row r="3" spans="1:6">
      <c r="A3" s="1" t="s">
        <v>2</v>
      </c>
      <c r="B3" s="1">
        <f>3+7</f>
        <v>10</v>
      </c>
      <c r="C3" s="1"/>
    </row>
    <row r="4" spans="1:6">
      <c r="A4" s="1" t="s">
        <v>3</v>
      </c>
      <c r="B4" s="1">
        <f>1+2</f>
        <v>3</v>
      </c>
      <c r="C4" s="1"/>
    </row>
    <row r="5" spans="1:6">
      <c r="A5" s="1" t="s">
        <v>4</v>
      </c>
      <c r="B5" s="1">
        <f>5+5</f>
        <v>10</v>
      </c>
      <c r="C5" s="1"/>
    </row>
    <row r="6" spans="1:6">
      <c r="A6" s="1"/>
      <c r="B6" s="1"/>
      <c r="C6" s="1"/>
    </row>
    <row r="8" spans="1:6">
      <c r="A8" s="1" t="s">
        <v>0</v>
      </c>
      <c r="B8" s="1"/>
    </row>
    <row r="9" spans="1:6">
      <c r="A9" s="1"/>
      <c r="B9" s="1"/>
    </row>
    <row r="10" spans="1:6">
      <c r="A10" s="1" t="s">
        <v>14</v>
      </c>
      <c r="B10" s="1">
        <v>1</v>
      </c>
    </row>
    <row r="12" spans="1:6">
      <c r="A12" s="3" t="s">
        <v>7</v>
      </c>
      <c r="B12" s="3" t="s">
        <v>8</v>
      </c>
      <c r="C12" s="5" t="s">
        <v>10</v>
      </c>
      <c r="D12" s="3" t="s">
        <v>9</v>
      </c>
      <c r="E12" s="5" t="s">
        <v>11</v>
      </c>
      <c r="F12" s="3" t="s">
        <v>12</v>
      </c>
    </row>
    <row r="13" spans="1:6">
      <c r="A13" s="2">
        <v>1</v>
      </c>
      <c r="B13" s="6">
        <f>$B$2</f>
        <v>9</v>
      </c>
      <c r="C13" s="4">
        <f>((A13-1.8)*$B$10-0.6*B13)/($B$10*B13)</f>
        <v>-0.68888888888888877</v>
      </c>
      <c r="D13" s="2">
        <f>IF(C13&lt;0,0,C13)</f>
        <v>0</v>
      </c>
      <c r="E13" s="4">
        <f>IF(D13=0,(A13-1.8)/(B13+$B$10),(0.6/$B$10)+D13)</f>
        <v>-0.08</v>
      </c>
      <c r="F13" s="2">
        <f>IF(E13&lt;0,0,E13)</f>
        <v>0</v>
      </c>
    </row>
    <row r="14" spans="1:6">
      <c r="A14" s="2">
        <v>2.2000000000000002</v>
      </c>
      <c r="B14" s="6">
        <f>$B$4</f>
        <v>3</v>
      </c>
      <c r="C14" s="4">
        <f t="shared" ref="C14:C23" si="0">((A14-1.8)*$B$10-0.6*B14)/($B$10*B14)</f>
        <v>-0.46666666666666656</v>
      </c>
      <c r="D14" s="2">
        <f t="shared" ref="D14:D23" si="1">IF(C14&lt;0,0,C14)</f>
        <v>0</v>
      </c>
      <c r="E14" s="4">
        <f t="shared" ref="E14:E23" si="2">IF(D14=0,(A14-1.8)/(B14+$B$10),(0.6/$B$10)+D14)</f>
        <v>0.10000000000000003</v>
      </c>
      <c r="F14" s="2">
        <f t="shared" ref="F14:F23" si="3">IF(E14&lt;0,0,E14)</f>
        <v>0.10000000000000003</v>
      </c>
    </row>
    <row r="15" spans="1:6">
      <c r="A15" s="2">
        <v>2.2000000000000002</v>
      </c>
      <c r="B15" s="6">
        <f>$B$3/10</f>
        <v>1</v>
      </c>
      <c r="C15" s="4">
        <f t="shared" si="0"/>
        <v>-0.19999999999999984</v>
      </c>
      <c r="D15" s="2">
        <f t="shared" si="1"/>
        <v>0</v>
      </c>
      <c r="E15" s="4">
        <f t="shared" si="2"/>
        <v>0.20000000000000007</v>
      </c>
      <c r="F15" s="2">
        <f t="shared" si="3"/>
        <v>0.20000000000000007</v>
      </c>
    </row>
    <row r="16" spans="1:6">
      <c r="A16" s="2">
        <v>3.8</v>
      </c>
      <c r="B16" s="6">
        <f>B4</f>
        <v>3</v>
      </c>
      <c r="C16" s="4">
        <f t="shared" si="0"/>
        <v>6.6666666666666652E-2</v>
      </c>
      <c r="D16" s="2">
        <f t="shared" si="1"/>
        <v>6.6666666666666652E-2</v>
      </c>
      <c r="E16" s="4">
        <f t="shared" si="2"/>
        <v>0.66666666666666663</v>
      </c>
      <c r="F16" s="2">
        <f t="shared" si="3"/>
        <v>0.66666666666666663</v>
      </c>
    </row>
    <row r="17" spans="1:6">
      <c r="A17" s="2">
        <v>3.8</v>
      </c>
      <c r="B17" s="6">
        <f>$B$4/10</f>
        <v>0.3</v>
      </c>
      <c r="C17" s="4">
        <f t="shared" si="0"/>
        <v>6.0666666666666664</v>
      </c>
      <c r="D17" s="2">
        <f t="shared" si="1"/>
        <v>6.0666666666666664</v>
      </c>
      <c r="E17" s="4">
        <f t="shared" si="2"/>
        <v>6.6666666666666661</v>
      </c>
      <c r="F17" s="2">
        <f t="shared" si="3"/>
        <v>6.6666666666666661</v>
      </c>
    </row>
    <row r="18" spans="1:6">
      <c r="A18" s="2">
        <v>3.8</v>
      </c>
      <c r="B18" s="6">
        <f>$B$3/4</f>
        <v>2.5</v>
      </c>
      <c r="C18" s="4">
        <f t="shared" si="0"/>
        <v>0.1999999999999999</v>
      </c>
      <c r="D18" s="2">
        <f t="shared" si="1"/>
        <v>0.1999999999999999</v>
      </c>
      <c r="E18" s="4">
        <f t="shared" si="2"/>
        <v>0.79999999999999982</v>
      </c>
      <c r="F18" s="2">
        <f t="shared" si="3"/>
        <v>0.79999999999999982</v>
      </c>
    </row>
    <row r="19" spans="1:6">
      <c r="A19" s="2">
        <v>3.8</v>
      </c>
      <c r="B19" s="6">
        <f>ROUND(B5/3,2)</f>
        <v>3.33</v>
      </c>
      <c r="C19" s="4">
        <f>((A19-1.8)*$B$10-0.6*B19)/($B$10*B19)</f>
        <v>6.0060060060053444E-4</v>
      </c>
      <c r="D19" s="2">
        <f t="shared" si="1"/>
        <v>6.0060060060053444E-4</v>
      </c>
      <c r="E19" s="4">
        <f t="shared" si="2"/>
        <v>0.6006006006006005</v>
      </c>
      <c r="F19" s="2">
        <f t="shared" si="3"/>
        <v>0.6006006006006005</v>
      </c>
    </row>
    <row r="20" spans="1:6">
      <c r="A20" s="2">
        <v>6</v>
      </c>
      <c r="B20" s="6">
        <f>$B$2</f>
        <v>9</v>
      </c>
      <c r="C20" s="4">
        <f t="shared" si="0"/>
        <v>-0.13333333333333325</v>
      </c>
      <c r="D20" s="2">
        <f t="shared" si="1"/>
        <v>0</v>
      </c>
      <c r="E20" s="4">
        <f t="shared" si="2"/>
        <v>0.42000000000000004</v>
      </c>
      <c r="F20" s="2">
        <f t="shared" si="3"/>
        <v>0.42000000000000004</v>
      </c>
    </row>
    <row r="21" spans="1:6">
      <c r="A21" s="2">
        <v>6</v>
      </c>
      <c r="B21" s="6">
        <f>$B$3/5</f>
        <v>2</v>
      </c>
      <c r="C21" s="4">
        <f t="shared" si="0"/>
        <v>1.5</v>
      </c>
      <c r="D21" s="2">
        <f t="shared" si="1"/>
        <v>1.5</v>
      </c>
      <c r="E21" s="4">
        <f t="shared" si="2"/>
        <v>2.1</v>
      </c>
      <c r="F21" s="2">
        <f t="shared" si="3"/>
        <v>2.1</v>
      </c>
    </row>
    <row r="22" spans="1:6">
      <c r="A22" s="2">
        <v>6</v>
      </c>
      <c r="B22" s="6">
        <f>$B$4/2</f>
        <v>1.5</v>
      </c>
      <c r="C22" s="4">
        <f t="shared" si="0"/>
        <v>2.2000000000000002</v>
      </c>
      <c r="D22" s="2">
        <f t="shared" si="1"/>
        <v>2.2000000000000002</v>
      </c>
      <c r="E22" s="4">
        <f t="shared" si="2"/>
        <v>2.8000000000000003</v>
      </c>
      <c r="F22" s="2">
        <f t="shared" si="3"/>
        <v>2.8000000000000003</v>
      </c>
    </row>
    <row r="23" spans="1:6">
      <c r="A23" s="2">
        <v>6</v>
      </c>
      <c r="B23" s="6">
        <f>$B$2+$B$5+$B$4</f>
        <v>22</v>
      </c>
      <c r="C23" s="4">
        <f t="shared" si="0"/>
        <v>-0.40909090909090912</v>
      </c>
      <c r="D23" s="2">
        <f t="shared" si="1"/>
        <v>0</v>
      </c>
      <c r="E23" s="4">
        <f t="shared" si="2"/>
        <v>0.18260869565217391</v>
      </c>
      <c r="F23" s="2">
        <f t="shared" si="3"/>
        <v>0.18260869565217391</v>
      </c>
    </row>
    <row r="30" spans="1:6">
      <c r="A30" s="1" t="s">
        <v>15</v>
      </c>
      <c r="B30" s="1"/>
    </row>
    <row r="31" spans="1:6">
      <c r="A31" s="1"/>
      <c r="B31" s="1"/>
    </row>
    <row r="32" spans="1:6">
      <c r="A32" s="1" t="s">
        <v>14</v>
      </c>
      <c r="B32" s="1">
        <v>10</v>
      </c>
    </row>
    <row r="34" spans="1:10" s="10" customFormat="1">
      <c r="A34" s="3" t="s">
        <v>7</v>
      </c>
      <c r="B34" s="3" t="s">
        <v>18</v>
      </c>
      <c r="C34" s="3" t="s">
        <v>16</v>
      </c>
      <c r="D34" s="3" t="s">
        <v>20</v>
      </c>
      <c r="E34" s="3" t="s">
        <v>8</v>
      </c>
      <c r="F34" s="7" t="s">
        <v>21</v>
      </c>
      <c r="G34" s="3" t="s">
        <v>22</v>
      </c>
      <c r="H34" s="5" t="s">
        <v>17</v>
      </c>
      <c r="I34" s="3" t="s">
        <v>13</v>
      </c>
    </row>
    <row r="35" spans="1:10">
      <c r="A35" s="2">
        <v>-1</v>
      </c>
      <c r="B35" s="2">
        <v>1</v>
      </c>
      <c r="C35" s="6">
        <f>$B$2</f>
        <v>9</v>
      </c>
      <c r="D35" s="2">
        <v>0.6</v>
      </c>
      <c r="E35" s="6">
        <f>$B$2</f>
        <v>9</v>
      </c>
      <c r="F35" s="8">
        <f>I35+(D35/$B$32)</f>
        <v>4.4444444444444446E-2</v>
      </c>
      <c r="G35" s="2">
        <f>F35</f>
        <v>4.4444444444444446E-2</v>
      </c>
      <c r="H35" s="4">
        <f>((B35-D35)*$B$32-D35*E35)/(E35*$B$32)</f>
        <v>-1.555555555555555E-2</v>
      </c>
      <c r="I35" s="2">
        <f>H35</f>
        <v>-1.555555555555555E-2</v>
      </c>
    </row>
    <row r="36" spans="1:10">
      <c r="A36" s="2">
        <v>-6</v>
      </c>
      <c r="B36" s="2">
        <v>6</v>
      </c>
      <c r="C36" s="6">
        <f>$B$4</f>
        <v>3</v>
      </c>
      <c r="D36" s="2">
        <v>0.6</v>
      </c>
      <c r="E36" s="6">
        <f>$B$3</f>
        <v>10</v>
      </c>
      <c r="F36" s="8">
        <f t="shared" ref="F36:F40" si="4">I36+(D36/$B$32)</f>
        <v>0.54</v>
      </c>
      <c r="G36" s="2">
        <f>F36</f>
        <v>0.54</v>
      </c>
      <c r="H36" s="4">
        <f>((B36-D36)*$B$32-D36*E36)/(E36*$B$32)</f>
        <v>0.48</v>
      </c>
      <c r="I36" s="2">
        <f t="shared" ref="I36:I41" si="5">H36</f>
        <v>0.48</v>
      </c>
    </row>
    <row r="37" spans="1:10">
      <c r="A37" s="2">
        <v>-6</v>
      </c>
      <c r="B37" s="2">
        <v>6</v>
      </c>
      <c r="C37" s="6">
        <f>$B$3/10</f>
        <v>1</v>
      </c>
      <c r="D37" s="2">
        <v>0.6</v>
      </c>
      <c r="E37" s="6">
        <f>$B$4</f>
        <v>3</v>
      </c>
      <c r="F37" s="8">
        <f t="shared" si="4"/>
        <v>1.8</v>
      </c>
      <c r="G37" s="2">
        <f>F37</f>
        <v>1.8</v>
      </c>
      <c r="H37" s="4">
        <f t="shared" ref="H36:H45" si="6">((B37-D37)*$B$32-D37*E37)/(E37*$B$32)</f>
        <v>1.74</v>
      </c>
      <c r="I37" s="2">
        <f t="shared" si="5"/>
        <v>1.74</v>
      </c>
    </row>
    <row r="38" spans="1:10">
      <c r="A38" s="2">
        <v>-6</v>
      </c>
      <c r="B38" s="2">
        <v>6</v>
      </c>
      <c r="C38" s="6">
        <f>B26</f>
        <v>0</v>
      </c>
      <c r="D38" s="2">
        <v>0.6</v>
      </c>
      <c r="E38" s="6">
        <f>$B$5</f>
        <v>10</v>
      </c>
      <c r="F38" s="8">
        <f t="shared" si="4"/>
        <v>0.54</v>
      </c>
      <c r="G38" s="2">
        <f>F38</f>
        <v>0.54</v>
      </c>
      <c r="H38" s="4">
        <f t="shared" si="6"/>
        <v>0.48</v>
      </c>
      <c r="I38" s="2">
        <f t="shared" si="5"/>
        <v>0.48</v>
      </c>
    </row>
    <row r="39" spans="1:10">
      <c r="A39" s="2">
        <v>10</v>
      </c>
      <c r="B39" s="2">
        <v>10</v>
      </c>
      <c r="C39" s="6">
        <f>$B$4/10</f>
        <v>0.3</v>
      </c>
      <c r="D39" s="2">
        <f>C39</f>
        <v>0.3</v>
      </c>
      <c r="E39" s="6">
        <f t="shared" ref="E39:E44" si="7">$B$2</f>
        <v>9</v>
      </c>
      <c r="F39" s="8">
        <f t="shared" si="4"/>
        <v>1.0777777777777777</v>
      </c>
      <c r="G39" s="2">
        <f>F39</f>
        <v>1.0777777777777777</v>
      </c>
      <c r="H39" s="4">
        <f t="shared" si="6"/>
        <v>1.0477777777777777</v>
      </c>
      <c r="I39" s="2">
        <f t="shared" si="5"/>
        <v>1.0477777777777777</v>
      </c>
    </row>
    <row r="40" spans="1:10">
      <c r="A40" s="2">
        <v>10</v>
      </c>
      <c r="B40" s="2">
        <v>10</v>
      </c>
      <c r="C40" s="6">
        <f>$B$3/4</f>
        <v>2.5</v>
      </c>
      <c r="D40" s="2">
        <f t="shared" ref="D40:D45" si="8">C40</f>
        <v>2.5</v>
      </c>
      <c r="E40" s="6">
        <f t="shared" ref="E40:E44" si="9">$B$3</f>
        <v>10</v>
      </c>
      <c r="F40" s="8">
        <f t="shared" si="4"/>
        <v>0.75</v>
      </c>
      <c r="G40" s="2">
        <f>F40</f>
        <v>0.75</v>
      </c>
      <c r="H40" s="4">
        <f t="shared" si="6"/>
        <v>0.5</v>
      </c>
      <c r="I40" s="2">
        <f t="shared" si="5"/>
        <v>0.5</v>
      </c>
    </row>
    <row r="41" spans="1:10">
      <c r="A41" s="2">
        <v>6</v>
      </c>
      <c r="B41" s="2">
        <v>6</v>
      </c>
      <c r="C41" s="6">
        <f>ROUND(B3/3,2)</f>
        <v>3.33</v>
      </c>
      <c r="D41" s="2">
        <f t="shared" si="8"/>
        <v>3.33</v>
      </c>
      <c r="E41" s="6">
        <f t="shared" ref="E41:E44" si="10">$B$4</f>
        <v>3</v>
      </c>
      <c r="F41" s="8">
        <f>I41+(D41/$B$32)</f>
        <v>0.89000000000000012</v>
      </c>
      <c r="G41" s="2">
        <f>F41</f>
        <v>0.89000000000000012</v>
      </c>
      <c r="H41" s="4">
        <f t="shared" si="6"/>
        <v>0.55700000000000005</v>
      </c>
      <c r="I41" s="2">
        <f t="shared" si="5"/>
        <v>0.55700000000000005</v>
      </c>
    </row>
    <row r="42" spans="1:10">
      <c r="A42" s="2">
        <v>6</v>
      </c>
      <c r="B42" s="2">
        <v>6</v>
      </c>
      <c r="C42" s="6">
        <f>$B$2</f>
        <v>9</v>
      </c>
      <c r="D42" s="2">
        <f t="shared" si="8"/>
        <v>9</v>
      </c>
      <c r="E42" s="6">
        <f t="shared" ref="E42:E44" si="11">$B$5</f>
        <v>10</v>
      </c>
      <c r="F42" s="8">
        <f>B42/(E42+B32)</f>
        <v>0.3</v>
      </c>
      <c r="G42" s="2">
        <f t="shared" ref="G42:G44" si="12">F42</f>
        <v>0.3</v>
      </c>
      <c r="H42" s="4">
        <f t="shared" si="6"/>
        <v>-1.2</v>
      </c>
      <c r="I42" s="2">
        <v>0</v>
      </c>
      <c r="J42" t="s">
        <v>23</v>
      </c>
    </row>
    <row r="43" spans="1:10">
      <c r="A43" s="2">
        <v>6</v>
      </c>
      <c r="B43" s="2">
        <v>6</v>
      </c>
      <c r="C43" s="6">
        <f>$B$3/5</f>
        <v>2</v>
      </c>
      <c r="D43" s="2">
        <f t="shared" si="8"/>
        <v>2</v>
      </c>
      <c r="E43" s="6">
        <f t="shared" ref="E43:E44" si="13">$B$2</f>
        <v>9</v>
      </c>
      <c r="F43" s="8">
        <f>I43+(D43/$B$32)</f>
        <v>0.44444444444444442</v>
      </c>
      <c r="G43" s="2">
        <f t="shared" si="12"/>
        <v>0.44444444444444442</v>
      </c>
      <c r="H43" s="4">
        <f t="shared" si="6"/>
        <v>0.24444444444444444</v>
      </c>
      <c r="I43" s="2">
        <f>H43</f>
        <v>0.24444444444444444</v>
      </c>
    </row>
    <row r="44" spans="1:10">
      <c r="A44" s="2">
        <v>3</v>
      </c>
      <c r="B44" s="2">
        <v>3</v>
      </c>
      <c r="C44" s="6">
        <f>$B$4/2</f>
        <v>1.5</v>
      </c>
      <c r="D44" s="2">
        <f t="shared" si="8"/>
        <v>1.5</v>
      </c>
      <c r="E44" s="6">
        <f t="shared" ref="E44:E45" si="14">$B$3</f>
        <v>10</v>
      </c>
      <c r="F44" s="8">
        <f>B44/(E44+B32)</f>
        <v>0.15</v>
      </c>
      <c r="G44" s="2">
        <f t="shared" si="12"/>
        <v>0.15</v>
      </c>
      <c r="H44" s="4">
        <f t="shared" si="6"/>
        <v>0</v>
      </c>
      <c r="I44" s="2">
        <v>0</v>
      </c>
      <c r="J44" t="s">
        <v>23</v>
      </c>
    </row>
    <row r="45" spans="1:10">
      <c r="A45" s="2">
        <v>3</v>
      </c>
      <c r="B45" s="2">
        <v>3</v>
      </c>
      <c r="C45" s="6">
        <f>$B$2+$B$5+$B$4</f>
        <v>22</v>
      </c>
      <c r="D45" s="2">
        <f t="shared" si="8"/>
        <v>22</v>
      </c>
      <c r="E45" s="6">
        <f>$B$4</f>
        <v>3</v>
      </c>
      <c r="F45" s="8">
        <f>B45/(E45+B32)</f>
        <v>0.23076923076923078</v>
      </c>
      <c r="G45" s="2">
        <f>F45</f>
        <v>0.23076923076923078</v>
      </c>
      <c r="H45" s="4">
        <f t="shared" si="6"/>
        <v>-8.5333333333333332</v>
      </c>
      <c r="I45" s="2">
        <v>0</v>
      </c>
      <c r="J45" t="s">
        <v>23</v>
      </c>
    </row>
    <row r="48" spans="1:10">
      <c r="C48" s="9" t="s">
        <v>19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Gaspar</dc:creator>
  <cp:lastModifiedBy>Ricardo Gaspar</cp:lastModifiedBy>
  <dcterms:created xsi:type="dcterms:W3CDTF">2012-12-03T11:03:16Z</dcterms:created>
  <dcterms:modified xsi:type="dcterms:W3CDTF">2012-12-03T15:56:52Z</dcterms:modified>
</cp:coreProperties>
</file>